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'1'!$A$1:$M$88</definedName>
  </definedNames>
  <calcPr fullCalcOnLoad="1"/>
</workbook>
</file>

<file path=xl/sharedStrings.xml><?xml version="1.0" encoding="utf-8"?>
<sst xmlns="http://schemas.openxmlformats.org/spreadsheetml/2006/main" count="213" uniqueCount="122">
  <si>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</si>
  <si>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</si>
  <si>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</si>
  <si>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</si>
  <si>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</si>
  <si>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</si>
  <si>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</si>
  <si>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</si>
  <si>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</si>
  <si>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</si>
  <si>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</si>
  <si>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</si>
  <si>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</si>
  <si>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</si>
  <si>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</si>
  <si>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</si>
  <si>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</si>
  <si>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</si>
  <si>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</si>
  <si>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</si>
  <si>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</si>
  <si>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</si>
  <si>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</si>
  <si>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</si>
  <si>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</si>
  <si>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</si>
  <si>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</si>
  <si>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</si>
  <si>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</si>
  <si>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</si>
  <si>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</si>
  <si>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</si>
  <si>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</si>
  <si>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</si>
  <si>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</si>
  <si>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</si>
  <si>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</si>
  <si>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</si>
  <si>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</si>
  <si>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</si>
  <si>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</si>
  <si>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</si>
  <si>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</si>
  <si>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</si>
  <si>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</si>
  <si>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</si>
  <si>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</si>
  <si>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</si>
  <si>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</si>
  <si>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</si>
  <si>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</si>
  <si>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</si>
  <si>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</si>
  <si>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</si>
  <si>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</si>
  <si>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</si>
  <si>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</si>
  <si>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</si>
  <si>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</si>
  <si>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</si>
  <si>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</si>
  <si>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</si>
  <si>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</si>
  <si>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</si>
  <si>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</si>
  <si>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</si>
  <si>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</si>
  <si>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</si>
  <si>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</si>
  <si>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</si>
  <si>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</si>
  <si>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</si>
  <si>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</si>
  <si>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</si>
  <si>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</si>
  <si>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</si>
  <si>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</si>
  <si>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</si>
  <si>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</si>
  <si>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</si>
  <si>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</si>
  <si>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</si>
  <si>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</si>
  <si>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</si>
  <si>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</si>
  <si>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</si>
  <si>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</si>
  <si>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</si>
  <si>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</si>
  <si>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</si>
  <si>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</si>
  <si>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</si>
  <si>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</si>
  <si>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</si>
  <si>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</si>
  <si>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</si>
  <si>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</si>
  <si>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</si>
  <si>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</si>
  <si>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</si>
  <si>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</si>
  <si>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</si>
  <si>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</si>
  <si>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</si>
  <si>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</si>
  <si>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</si>
  <si>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</si>
  <si>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</si>
  <si>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</si>
  <si>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</si>
  <si>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</si>
  <si>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</si>
  <si>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</si>
  <si>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</si>
  <si>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</si>
  <si>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</si>
  <si>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</si>
  <si>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</si>
  <si>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</si>
  <si>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2021- 2023, 2026</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</si>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</sst>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0" xfId="0" applyFont="1" applyFill="1" applyBorder="1" applyAlignment="1">
      <alignment wrapText="1"/>
    </xf>
    <xf numFmtId="0" fontId="7" fillId="0" borderId="0" xfId="0" applyFont="1" applyAlignment="1">
      <alignment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9"/>
  <sheetViews>
    <sheetView tabSelected="1" view="pageBreakPreview" zoomScale="90" zoomScaleNormal="90" zoomScaleSheetLayoutView="90" zoomScalePageLayoutView="0" workbookViewId="0" topLeftCell="A1">
      <selection activeCell="C69" sqref="C69:C73"/>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66" t="s">
        <v>120</v>
      </c>
      <c r="G2" s="67"/>
      <c r="H2" s="67"/>
      <c r="I2" s="67"/>
      <c r="J2" s="67"/>
      <c r="K2" s="67"/>
    </row>
    <row r="3" spans="2:11" ht="40.5" customHeight="1">
      <c r="B3" s="24"/>
      <c r="C3" s="40"/>
      <c r="D3" s="40"/>
      <c r="E3" s="40"/>
      <c r="F3" s="66" t="s">
        <v>107</v>
      </c>
      <c r="G3" s="67"/>
      <c r="H3" s="67"/>
      <c r="I3" s="67"/>
      <c r="J3" s="67"/>
      <c r="K3" s="67"/>
    </row>
    <row r="4" spans="2:11" ht="43.5" customHeight="1">
      <c r="B4" s="24"/>
      <c r="C4" s="86" t="s">
        <v>82</v>
      </c>
      <c r="D4" s="87"/>
      <c r="E4" s="87"/>
      <c r="F4" s="87"/>
      <c r="G4" s="46"/>
      <c r="H4" s="48"/>
      <c r="I4" s="46"/>
      <c r="J4" s="46"/>
      <c r="K4" s="45"/>
    </row>
    <row r="5" spans="2:7" ht="12.75">
      <c r="B5" s="24"/>
      <c r="C5" s="24"/>
      <c r="D5" s="24"/>
      <c r="E5" s="24"/>
      <c r="F5" s="24"/>
      <c r="G5" s="24"/>
    </row>
    <row r="6" spans="2:13" ht="62.25" customHeight="1">
      <c r="B6" s="81" t="s">
        <v>18</v>
      </c>
      <c r="C6" s="81" t="s">
        <v>79</v>
      </c>
      <c r="D6" s="83" t="s">
        <v>0</v>
      </c>
      <c r="E6" s="83" t="s">
        <v>15</v>
      </c>
      <c r="F6" s="83" t="s">
        <v>16</v>
      </c>
      <c r="G6" s="83" t="s">
        <v>17</v>
      </c>
      <c r="H6" s="83" t="s">
        <v>81</v>
      </c>
      <c r="I6" s="85"/>
      <c r="J6" s="85"/>
      <c r="K6" s="85"/>
      <c r="L6" s="85"/>
      <c r="M6" s="85"/>
    </row>
    <row r="7" spans="2:13" ht="14.25" customHeight="1">
      <c r="B7" s="82"/>
      <c r="C7" s="82"/>
      <c r="D7" s="84"/>
      <c r="E7" s="84"/>
      <c r="F7" s="84"/>
      <c r="G7" s="84"/>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9" t="s">
        <v>1</v>
      </c>
      <c r="C9" s="88" t="s">
        <v>99</v>
      </c>
      <c r="D9" s="79" t="s">
        <v>93</v>
      </c>
      <c r="E9" s="79" t="s">
        <v>114</v>
      </c>
      <c r="F9" s="56" t="s">
        <v>2</v>
      </c>
      <c r="G9" s="62">
        <f aca="true" t="shared" si="0" ref="G9:M9">G10+G11+G12+G13</f>
        <v>18313.23566</v>
      </c>
      <c r="H9" s="62">
        <f t="shared" si="0"/>
        <v>1925.82466</v>
      </c>
      <c r="I9" s="62">
        <f t="shared" si="0"/>
        <v>3499.211</v>
      </c>
      <c r="J9" s="62">
        <f t="shared" si="0"/>
        <v>3404.546</v>
      </c>
      <c r="K9" s="62">
        <f t="shared" si="0"/>
        <v>3570.194</v>
      </c>
      <c r="L9" s="62">
        <f t="shared" si="0"/>
        <v>578</v>
      </c>
      <c r="M9" s="62">
        <f t="shared" si="0"/>
        <v>5335.46</v>
      </c>
    </row>
    <row r="10" spans="2:13" ht="17.25" customHeight="1">
      <c r="B10" s="79"/>
      <c r="C10" s="88"/>
      <c r="D10" s="79"/>
      <c r="E10" s="79"/>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9"/>
      <c r="C11" s="88"/>
      <c r="D11" s="79"/>
      <c r="E11" s="79"/>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9"/>
      <c r="C12" s="88"/>
      <c r="D12" s="79"/>
      <c r="E12" s="79"/>
      <c r="F12" s="57" t="s">
        <v>5</v>
      </c>
      <c r="G12" s="62">
        <f>SUM(H12:M12)</f>
        <v>18313.23566</v>
      </c>
      <c r="H12" s="62">
        <f aca="true" t="shared" si="3" ref="H12:M12">H17+H22+H27</f>
        <v>1925.82466</v>
      </c>
      <c r="I12" s="62">
        <f t="shared" si="3"/>
        <v>3499.211</v>
      </c>
      <c r="J12" s="62">
        <f t="shared" si="3"/>
        <v>3404.546</v>
      </c>
      <c r="K12" s="62">
        <f t="shared" si="3"/>
        <v>3570.194</v>
      </c>
      <c r="L12" s="62">
        <f t="shared" si="3"/>
        <v>578</v>
      </c>
      <c r="M12" s="62">
        <f t="shared" si="3"/>
        <v>5335.46</v>
      </c>
    </row>
    <row r="13" spans="2:13" ht="106.5" customHeight="1">
      <c r="B13" s="79"/>
      <c r="C13" s="88"/>
      <c r="D13" s="79"/>
      <c r="E13" s="79"/>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71" t="s">
        <v>7</v>
      </c>
      <c r="C14" s="71" t="s">
        <v>83</v>
      </c>
      <c r="D14" s="71" t="s">
        <v>93</v>
      </c>
      <c r="E14" s="80" t="s">
        <v>113</v>
      </c>
      <c r="F14" s="26" t="s">
        <v>2</v>
      </c>
      <c r="G14" s="58">
        <f aca="true" t="shared" si="4" ref="G14:M14">G15+G16+G17+G18</f>
        <v>15060.139</v>
      </c>
      <c r="H14" s="58">
        <f t="shared" si="4"/>
        <v>1306.464</v>
      </c>
      <c r="I14" s="58">
        <f t="shared" si="4"/>
        <v>2755.1</v>
      </c>
      <c r="J14" s="58">
        <f t="shared" si="4"/>
        <v>2826.575</v>
      </c>
      <c r="K14" s="58">
        <f t="shared" si="4"/>
        <v>2798</v>
      </c>
      <c r="L14" s="58">
        <f t="shared" si="4"/>
        <v>410</v>
      </c>
      <c r="M14" s="58">
        <f t="shared" si="4"/>
        <v>4964</v>
      </c>
    </row>
    <row r="15" spans="2:13" ht="12.75">
      <c r="B15" s="71"/>
      <c r="C15" s="71"/>
      <c r="D15" s="71"/>
      <c r="E15" s="80"/>
      <c r="F15" s="19" t="s">
        <v>3</v>
      </c>
      <c r="G15" s="58">
        <f>SUM(H15:M15)</f>
        <v>0</v>
      </c>
      <c r="H15" s="58">
        <v>0</v>
      </c>
      <c r="I15" s="58">
        <v>0</v>
      </c>
      <c r="J15" s="58">
        <v>0</v>
      </c>
      <c r="K15" s="58">
        <v>0</v>
      </c>
      <c r="L15" s="59">
        <v>0</v>
      </c>
      <c r="M15" s="59">
        <v>0</v>
      </c>
    </row>
    <row r="16" spans="2:13" ht="15" customHeight="1">
      <c r="B16" s="71"/>
      <c r="C16" s="71"/>
      <c r="D16" s="71"/>
      <c r="E16" s="80"/>
      <c r="F16" s="19" t="s">
        <v>4</v>
      </c>
      <c r="G16" s="58">
        <f>SUM(H16:M16)</f>
        <v>0</v>
      </c>
      <c r="H16" s="58">
        <v>0</v>
      </c>
      <c r="I16" s="58">
        <v>0</v>
      </c>
      <c r="J16" s="58">
        <v>0</v>
      </c>
      <c r="K16" s="58">
        <v>0</v>
      </c>
      <c r="L16" s="59">
        <v>0</v>
      </c>
      <c r="M16" s="59">
        <v>0</v>
      </c>
    </row>
    <row r="17" spans="2:15" ht="12.75" customHeight="1">
      <c r="B17" s="71"/>
      <c r="C17" s="71"/>
      <c r="D17" s="71"/>
      <c r="E17" s="80"/>
      <c r="F17" s="19" t="s">
        <v>5</v>
      </c>
      <c r="G17" s="58">
        <f>SUM(H17:M17)</f>
        <v>15060.139</v>
      </c>
      <c r="H17" s="58">
        <v>1306.464</v>
      </c>
      <c r="I17" s="59">
        <f>3572.711-817.611</f>
        <v>2755.1</v>
      </c>
      <c r="J17" s="63">
        <v>2826.575</v>
      </c>
      <c r="K17" s="59">
        <v>2798</v>
      </c>
      <c r="L17" s="59">
        <v>410</v>
      </c>
      <c r="M17" s="59">
        <v>4964</v>
      </c>
      <c r="N17" s="27"/>
      <c r="O17" s="27"/>
    </row>
    <row r="18" spans="2:13" ht="149.25" customHeight="1">
      <c r="B18" s="71"/>
      <c r="C18" s="71"/>
      <c r="D18" s="71"/>
      <c r="E18" s="80"/>
      <c r="F18" s="19" t="s">
        <v>6</v>
      </c>
      <c r="G18" s="58">
        <f>SUM(H18:M18)</f>
        <v>0</v>
      </c>
      <c r="H18" s="58">
        <v>0</v>
      </c>
      <c r="I18" s="58">
        <v>0</v>
      </c>
      <c r="J18" s="58">
        <v>0</v>
      </c>
      <c r="K18" s="58">
        <v>0</v>
      </c>
      <c r="L18" s="58">
        <v>0</v>
      </c>
      <c r="M18" s="58">
        <v>0</v>
      </c>
    </row>
    <row r="19" spans="2:16" ht="13.5" customHeight="1">
      <c r="B19" s="71" t="s">
        <v>8</v>
      </c>
      <c r="C19" s="71" t="s">
        <v>84</v>
      </c>
      <c r="D19" s="68" t="s">
        <v>97</v>
      </c>
      <c r="E19" s="80"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71"/>
      <c r="C20" s="71"/>
      <c r="D20" s="69"/>
      <c r="E20" s="80"/>
      <c r="F20" s="19" t="s">
        <v>3</v>
      </c>
      <c r="G20" s="58">
        <f>SUM(H20:M20)</f>
        <v>0</v>
      </c>
      <c r="H20" s="58">
        <v>0</v>
      </c>
      <c r="I20" s="58">
        <v>0</v>
      </c>
      <c r="J20" s="58">
        <v>0</v>
      </c>
      <c r="K20" s="58">
        <v>0</v>
      </c>
      <c r="L20" s="58">
        <v>0</v>
      </c>
      <c r="M20" s="58">
        <v>0</v>
      </c>
    </row>
    <row r="21" spans="2:13" ht="15" customHeight="1">
      <c r="B21" s="71"/>
      <c r="C21" s="71"/>
      <c r="D21" s="69"/>
      <c r="E21" s="80"/>
      <c r="F21" s="19" t="s">
        <v>4</v>
      </c>
      <c r="G21" s="58">
        <f>SUM(H21:M21)</f>
        <v>0</v>
      </c>
      <c r="H21" s="58">
        <v>0</v>
      </c>
      <c r="I21" s="58">
        <v>0</v>
      </c>
      <c r="J21" s="58">
        <v>0</v>
      </c>
      <c r="K21" s="58">
        <v>0</v>
      </c>
      <c r="L21" s="58">
        <v>0</v>
      </c>
      <c r="M21" s="58">
        <v>0</v>
      </c>
    </row>
    <row r="22" spans="2:13" ht="12.75">
      <c r="B22" s="71"/>
      <c r="C22" s="71"/>
      <c r="D22" s="69"/>
      <c r="E22" s="80"/>
      <c r="F22" s="19" t="s">
        <v>5</v>
      </c>
      <c r="G22" s="58">
        <f>SUM(H22:M22)</f>
        <v>562.5</v>
      </c>
      <c r="H22" s="58">
        <v>0</v>
      </c>
      <c r="I22" s="58">
        <f>150-73.5</f>
        <v>76.5</v>
      </c>
      <c r="J22" s="59">
        <v>36</v>
      </c>
      <c r="K22" s="59">
        <v>150</v>
      </c>
      <c r="L22" s="59">
        <v>150</v>
      </c>
      <c r="M22" s="59">
        <v>150</v>
      </c>
    </row>
    <row r="23" spans="2:13" ht="50.25" customHeight="1">
      <c r="B23" s="71"/>
      <c r="C23" s="71"/>
      <c r="D23" s="70"/>
      <c r="E23" s="80"/>
      <c r="F23" s="19" t="s">
        <v>6</v>
      </c>
      <c r="G23" s="58">
        <f>SUM(H23:M23)</f>
        <v>0</v>
      </c>
      <c r="H23" s="58">
        <v>0</v>
      </c>
      <c r="I23" s="58">
        <v>0</v>
      </c>
      <c r="J23" s="58">
        <v>0</v>
      </c>
      <c r="K23" s="58">
        <v>0</v>
      </c>
      <c r="L23" s="58">
        <v>0</v>
      </c>
      <c r="M23" s="58">
        <v>0</v>
      </c>
    </row>
    <row r="24" spans="2:13" ht="13.5" customHeight="1">
      <c r="B24" s="71" t="s">
        <v>85</v>
      </c>
      <c r="C24" s="71" t="s">
        <v>86</v>
      </c>
      <c r="D24" s="80" t="s">
        <v>93</v>
      </c>
      <c r="E24" s="80"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71"/>
      <c r="C25" s="71"/>
      <c r="D25" s="80"/>
      <c r="E25" s="80"/>
      <c r="F25" s="19" t="s">
        <v>3</v>
      </c>
      <c r="G25" s="58">
        <f>SUM(H25:M25)</f>
        <v>0</v>
      </c>
      <c r="H25" s="58">
        <v>0</v>
      </c>
      <c r="I25" s="58">
        <v>0</v>
      </c>
      <c r="J25" s="58">
        <v>0</v>
      </c>
      <c r="K25" s="58">
        <v>0</v>
      </c>
      <c r="L25" s="58">
        <v>0</v>
      </c>
      <c r="M25" s="58">
        <v>0</v>
      </c>
    </row>
    <row r="26" spans="2:13" ht="15" customHeight="1">
      <c r="B26" s="71"/>
      <c r="C26" s="71"/>
      <c r="D26" s="80"/>
      <c r="E26" s="80"/>
      <c r="F26" s="19" t="s">
        <v>4</v>
      </c>
      <c r="G26" s="58">
        <f>SUM(H26:M26)</f>
        <v>0</v>
      </c>
      <c r="H26" s="58">
        <v>0</v>
      </c>
      <c r="I26" s="58">
        <v>0</v>
      </c>
      <c r="J26" s="58">
        <v>0</v>
      </c>
      <c r="K26" s="58">
        <v>0</v>
      </c>
      <c r="L26" s="58">
        <v>0</v>
      </c>
      <c r="M26" s="58">
        <v>0</v>
      </c>
    </row>
    <row r="27" spans="2:14" ht="12.75">
      <c r="B27" s="71"/>
      <c r="C27" s="71"/>
      <c r="D27" s="80"/>
      <c r="E27" s="80"/>
      <c r="F27" s="19" t="s">
        <v>5</v>
      </c>
      <c r="G27" s="58">
        <f>SUM(H27:M27)</f>
        <v>2690.59666</v>
      </c>
      <c r="H27" s="58">
        <v>619.36066</v>
      </c>
      <c r="I27" s="58">
        <v>667.611</v>
      </c>
      <c r="J27" s="59">
        <v>541.971</v>
      </c>
      <c r="K27" s="63">
        <v>622.194</v>
      </c>
      <c r="L27" s="63">
        <v>18</v>
      </c>
      <c r="M27" s="63">
        <v>221.46</v>
      </c>
      <c r="N27" s="27"/>
    </row>
    <row r="28" spans="2:13" ht="15" customHeight="1">
      <c r="B28" s="71"/>
      <c r="C28" s="71"/>
      <c r="D28" s="80"/>
      <c r="E28" s="80"/>
      <c r="F28" s="19" t="s">
        <v>6</v>
      </c>
      <c r="G28" s="58">
        <f>SUM(H28:M28)</f>
        <v>0</v>
      </c>
      <c r="H28" s="58">
        <v>0</v>
      </c>
      <c r="I28" s="58">
        <v>0</v>
      </c>
      <c r="J28" s="58">
        <v>0</v>
      </c>
      <c r="K28" s="58">
        <v>0</v>
      </c>
      <c r="L28" s="58">
        <v>0</v>
      </c>
      <c r="M28" s="58">
        <v>0</v>
      </c>
    </row>
    <row r="29" spans="2:13" ht="12.75">
      <c r="B29" s="79" t="s">
        <v>78</v>
      </c>
      <c r="C29" s="79" t="s">
        <v>80</v>
      </c>
      <c r="D29" s="79" t="s">
        <v>93</v>
      </c>
      <c r="E29" s="79" t="s">
        <v>112</v>
      </c>
      <c r="F29" s="56" t="s">
        <v>2</v>
      </c>
      <c r="G29" s="62">
        <f aca="true" t="shared" si="7" ref="G29:M29">G30+G31+G32+G33</f>
        <v>594311.7366</v>
      </c>
      <c r="H29" s="62">
        <f t="shared" si="7"/>
        <v>56205.763340000005</v>
      </c>
      <c r="I29" s="62">
        <f t="shared" si="7"/>
        <v>118484.01197</v>
      </c>
      <c r="J29" s="62">
        <f t="shared" si="7"/>
        <v>106122.15829</v>
      </c>
      <c r="K29" s="62">
        <f t="shared" si="7"/>
        <v>111825.38</v>
      </c>
      <c r="L29" s="62">
        <f t="shared" si="7"/>
        <v>101850.078</v>
      </c>
      <c r="M29" s="62">
        <f t="shared" si="7"/>
        <v>99824.345</v>
      </c>
    </row>
    <row r="30" spans="2:13" ht="12.75">
      <c r="B30" s="79"/>
      <c r="C30" s="79"/>
      <c r="D30" s="79"/>
      <c r="E30" s="79"/>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9"/>
      <c r="C31" s="79"/>
      <c r="D31" s="79"/>
      <c r="E31" s="79"/>
      <c r="F31" s="57" t="s">
        <v>4</v>
      </c>
      <c r="G31" s="62">
        <f>SUM(H31:M31)</f>
        <v>0</v>
      </c>
      <c r="H31" s="62">
        <f t="shared" si="8"/>
        <v>0</v>
      </c>
      <c r="I31" s="62">
        <f t="shared" si="8"/>
        <v>0</v>
      </c>
      <c r="J31" s="62">
        <f t="shared" si="8"/>
        <v>0</v>
      </c>
      <c r="K31" s="62">
        <f t="shared" si="8"/>
        <v>0</v>
      </c>
      <c r="L31" s="62">
        <f t="shared" si="8"/>
        <v>0</v>
      </c>
      <c r="M31" s="62">
        <f>M36+M41+M46+M51+M56</f>
        <v>0</v>
      </c>
    </row>
    <row r="32" spans="2:14" ht="12.75">
      <c r="B32" s="79"/>
      <c r="C32" s="79"/>
      <c r="D32" s="79"/>
      <c r="E32" s="79"/>
      <c r="F32" s="57" t="s">
        <v>5</v>
      </c>
      <c r="G32" s="62">
        <f>SUM(H32:M32)</f>
        <v>594311.7366</v>
      </c>
      <c r="H32" s="62">
        <f aca="true" t="shared" si="9" ref="H32:M32">H37+H42+H47+H52+H57+H62</f>
        <v>56205.763340000005</v>
      </c>
      <c r="I32" s="62">
        <f t="shared" si="9"/>
        <v>118484.01197</v>
      </c>
      <c r="J32" s="62">
        <f t="shared" si="9"/>
        <v>106122.15829</v>
      </c>
      <c r="K32" s="62">
        <f t="shared" si="9"/>
        <v>111825.38</v>
      </c>
      <c r="L32" s="62">
        <f t="shared" si="9"/>
        <v>101850.078</v>
      </c>
      <c r="M32" s="62">
        <f t="shared" si="9"/>
        <v>99824.345</v>
      </c>
      <c r="N32" s="27"/>
    </row>
    <row r="33" spans="2:13" ht="135" customHeight="1">
      <c r="B33" s="79"/>
      <c r="C33" s="79"/>
      <c r="D33" s="79"/>
      <c r="E33" s="79"/>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71" t="s">
        <v>9</v>
      </c>
      <c r="C34" s="71" t="s">
        <v>109</v>
      </c>
      <c r="D34" s="71" t="s">
        <v>93</v>
      </c>
      <c r="E34" s="71" t="s">
        <v>110</v>
      </c>
      <c r="F34" s="26" t="s">
        <v>2</v>
      </c>
      <c r="G34" s="58">
        <f aca="true" t="shared" si="11" ref="G34:M34">G35+G36+G37+G38</f>
        <v>183803.75188</v>
      </c>
      <c r="H34" s="58">
        <f t="shared" si="11"/>
        <v>8098.636</v>
      </c>
      <c r="I34" s="58">
        <f t="shared" si="11"/>
        <v>58962.570790000005</v>
      </c>
      <c r="J34" s="58">
        <f t="shared" si="11"/>
        <v>32140.57709</v>
      </c>
      <c r="K34" s="58">
        <f t="shared" si="11"/>
        <v>30752.147</v>
      </c>
      <c r="L34" s="58">
        <f t="shared" si="11"/>
        <v>28577.381</v>
      </c>
      <c r="M34" s="58">
        <f t="shared" si="11"/>
        <v>25272.44</v>
      </c>
    </row>
    <row r="35" spans="2:13" ht="12.75">
      <c r="B35" s="71"/>
      <c r="C35" s="71"/>
      <c r="D35" s="71"/>
      <c r="E35" s="71"/>
      <c r="F35" s="19" t="s">
        <v>3</v>
      </c>
      <c r="G35" s="58">
        <f>SUM(H35:M35)</f>
        <v>0</v>
      </c>
      <c r="H35" s="58">
        <v>0</v>
      </c>
      <c r="I35" s="58">
        <v>0</v>
      </c>
      <c r="J35" s="58">
        <v>0</v>
      </c>
      <c r="K35" s="58">
        <v>0</v>
      </c>
      <c r="L35" s="58">
        <v>0</v>
      </c>
      <c r="M35" s="58">
        <v>0</v>
      </c>
    </row>
    <row r="36" spans="2:13" ht="13.5" customHeight="1">
      <c r="B36" s="71"/>
      <c r="C36" s="71"/>
      <c r="D36" s="71"/>
      <c r="E36" s="71"/>
      <c r="F36" s="19" t="s">
        <v>4</v>
      </c>
      <c r="G36" s="58">
        <f>SUM(H36:M36)</f>
        <v>0</v>
      </c>
      <c r="H36" s="58">
        <v>0</v>
      </c>
      <c r="I36" s="58">
        <v>0</v>
      </c>
      <c r="J36" s="58">
        <v>0</v>
      </c>
      <c r="K36" s="58">
        <v>0</v>
      </c>
      <c r="L36" s="58">
        <v>0</v>
      </c>
      <c r="M36" s="58">
        <v>0</v>
      </c>
    </row>
    <row r="37" spans="2:15" ht="12.75">
      <c r="B37" s="71"/>
      <c r="C37" s="71"/>
      <c r="D37" s="71"/>
      <c r="E37" s="71"/>
      <c r="F37" s="19" t="s">
        <v>5</v>
      </c>
      <c r="G37" s="58">
        <f>SUM(H37:M37)</f>
        <v>183803.75188</v>
      </c>
      <c r="H37" s="58">
        <v>8098.636</v>
      </c>
      <c r="I37" s="63">
        <f>8968.021+2144.11+51210.39104-1113.66589+1037.981-3284.26636</f>
        <v>58962.570790000005</v>
      </c>
      <c r="J37" s="59">
        <v>32140.57709</v>
      </c>
      <c r="K37" s="59">
        <v>30752.147</v>
      </c>
      <c r="L37" s="59">
        <v>28577.381</v>
      </c>
      <c r="M37" s="59">
        <v>25272.44</v>
      </c>
      <c r="N37" s="54"/>
      <c r="O37" s="54"/>
    </row>
    <row r="38" spans="2:13" ht="42.75" customHeight="1">
      <c r="B38" s="71"/>
      <c r="C38" s="71"/>
      <c r="D38" s="71"/>
      <c r="E38" s="71"/>
      <c r="F38" s="19" t="s">
        <v>6</v>
      </c>
      <c r="G38" s="58">
        <f>SUM(H38:M38)</f>
        <v>0</v>
      </c>
      <c r="H38" s="58">
        <v>0</v>
      </c>
      <c r="I38" s="58">
        <v>0</v>
      </c>
      <c r="J38" s="58">
        <v>0</v>
      </c>
      <c r="K38" s="58">
        <v>0</v>
      </c>
      <c r="L38" s="58">
        <v>0</v>
      </c>
      <c r="M38" s="58">
        <v>0</v>
      </c>
    </row>
    <row r="39" spans="2:13" ht="12.75">
      <c r="B39" s="71" t="s">
        <v>10</v>
      </c>
      <c r="C39" s="71" t="s">
        <v>104</v>
      </c>
      <c r="D39" s="71" t="s">
        <v>93</v>
      </c>
      <c r="E39" s="71"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71"/>
      <c r="C40" s="71"/>
      <c r="D40" s="71"/>
      <c r="E40" s="71"/>
      <c r="F40" s="19" t="s">
        <v>3</v>
      </c>
      <c r="G40" s="58">
        <f>SUM(H40:M40)</f>
        <v>0</v>
      </c>
      <c r="H40" s="58">
        <v>0</v>
      </c>
      <c r="I40" s="58">
        <v>0</v>
      </c>
      <c r="J40" s="58">
        <v>0</v>
      </c>
      <c r="K40" s="58">
        <v>0</v>
      </c>
      <c r="L40" s="58">
        <v>0</v>
      </c>
      <c r="M40" s="58">
        <v>0</v>
      </c>
    </row>
    <row r="41" spans="2:13" ht="15" customHeight="1">
      <c r="B41" s="71"/>
      <c r="C41" s="71"/>
      <c r="D41" s="71"/>
      <c r="E41" s="71"/>
      <c r="F41" s="19" t="s">
        <v>4</v>
      </c>
      <c r="G41" s="58">
        <f>SUM(H41:M41)</f>
        <v>0</v>
      </c>
      <c r="H41" s="58">
        <v>0</v>
      </c>
      <c r="I41" s="58">
        <v>0</v>
      </c>
      <c r="J41" s="58">
        <v>0</v>
      </c>
      <c r="K41" s="58">
        <v>0</v>
      </c>
      <c r="L41" s="58">
        <v>0</v>
      </c>
      <c r="M41" s="58">
        <v>0</v>
      </c>
    </row>
    <row r="42" spans="2:14" ht="12.75">
      <c r="B42" s="71"/>
      <c r="C42" s="71"/>
      <c r="D42" s="71"/>
      <c r="E42" s="71"/>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71"/>
      <c r="C43" s="71"/>
      <c r="D43" s="71"/>
      <c r="E43" s="71"/>
      <c r="F43" s="19" t="s">
        <v>6</v>
      </c>
      <c r="G43" s="58">
        <f>SUM(H43:M43)</f>
        <v>0</v>
      </c>
      <c r="H43" s="58">
        <v>0</v>
      </c>
      <c r="I43" s="58">
        <v>0</v>
      </c>
      <c r="J43" s="58">
        <v>0</v>
      </c>
      <c r="K43" s="58">
        <v>0</v>
      </c>
      <c r="L43" s="58">
        <v>0</v>
      </c>
      <c r="M43" s="58">
        <v>0</v>
      </c>
    </row>
    <row r="44" spans="2:14" ht="14.25" customHeight="1">
      <c r="B44" s="71" t="s">
        <v>11</v>
      </c>
      <c r="C44" s="71" t="s">
        <v>108</v>
      </c>
      <c r="D44" s="71" t="s">
        <v>93</v>
      </c>
      <c r="E44" s="71" t="s">
        <v>111</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71"/>
      <c r="C45" s="71"/>
      <c r="D45" s="71"/>
      <c r="E45" s="71"/>
      <c r="F45" s="19" t="s">
        <v>3</v>
      </c>
      <c r="G45" s="58">
        <f>SUM(H45:M45)</f>
        <v>0</v>
      </c>
      <c r="H45" s="58">
        <v>0</v>
      </c>
      <c r="I45" s="58">
        <v>0</v>
      </c>
      <c r="J45" s="58">
        <v>0</v>
      </c>
      <c r="K45" s="58">
        <v>0</v>
      </c>
      <c r="L45" s="58">
        <v>0</v>
      </c>
      <c r="M45" s="58">
        <v>0</v>
      </c>
    </row>
    <row r="46" spans="2:13" ht="15" customHeight="1">
      <c r="B46" s="71"/>
      <c r="C46" s="71"/>
      <c r="D46" s="71"/>
      <c r="E46" s="71"/>
      <c r="F46" s="19" t="s">
        <v>4</v>
      </c>
      <c r="G46" s="58">
        <f>SUM(H46:M46)</f>
        <v>0</v>
      </c>
      <c r="H46" s="58">
        <v>0</v>
      </c>
      <c r="I46" s="58">
        <v>0</v>
      </c>
      <c r="J46" s="58">
        <v>0</v>
      </c>
      <c r="K46" s="58">
        <v>0</v>
      </c>
      <c r="L46" s="58">
        <v>0</v>
      </c>
      <c r="M46" s="58">
        <v>0</v>
      </c>
    </row>
    <row r="47" spans="2:14" ht="12.75">
      <c r="B47" s="71"/>
      <c r="C47" s="71"/>
      <c r="D47" s="71"/>
      <c r="E47" s="71"/>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71"/>
      <c r="C48" s="71"/>
      <c r="D48" s="71"/>
      <c r="E48" s="71"/>
      <c r="F48" s="19" t="s">
        <v>6</v>
      </c>
      <c r="G48" s="58">
        <f>SUM(H48:M48)</f>
        <v>0</v>
      </c>
      <c r="H48" s="58">
        <v>0</v>
      </c>
      <c r="I48" s="58">
        <v>0</v>
      </c>
      <c r="J48" s="58">
        <v>0</v>
      </c>
      <c r="K48" s="58">
        <v>0</v>
      </c>
      <c r="L48" s="58">
        <v>0</v>
      </c>
      <c r="M48" s="58">
        <v>0</v>
      </c>
    </row>
    <row r="49" spans="2:13" ht="14.25" customHeight="1">
      <c r="B49" s="71" t="s">
        <v>12</v>
      </c>
      <c r="C49" s="71" t="s">
        <v>98</v>
      </c>
      <c r="D49" s="71" t="s">
        <v>93</v>
      </c>
      <c r="E49" s="71" t="s">
        <v>94</v>
      </c>
      <c r="F49" s="26" t="s">
        <v>2</v>
      </c>
      <c r="G49" s="58">
        <f aca="true" t="shared" si="14" ref="G49:M49">G50+G51+G52+G53</f>
        <v>49845.9988</v>
      </c>
      <c r="H49" s="58">
        <f t="shared" si="14"/>
        <v>4454.612</v>
      </c>
      <c r="I49" s="58">
        <f t="shared" si="14"/>
        <v>4660.935</v>
      </c>
      <c r="J49" s="58">
        <f t="shared" si="14"/>
        <v>10347.0058</v>
      </c>
      <c r="K49" s="58">
        <f t="shared" si="14"/>
        <v>10233.742</v>
      </c>
      <c r="L49" s="58">
        <f t="shared" si="14"/>
        <v>9915.962</v>
      </c>
      <c r="M49" s="58">
        <f t="shared" si="14"/>
        <v>10233.742</v>
      </c>
    </row>
    <row r="50" spans="2:13" ht="12.75">
      <c r="B50" s="71"/>
      <c r="C50" s="71"/>
      <c r="D50" s="71"/>
      <c r="E50" s="71"/>
      <c r="F50" s="19" t="s">
        <v>3</v>
      </c>
      <c r="G50" s="58">
        <f>SUM(H50:M50)</f>
        <v>0</v>
      </c>
      <c r="H50" s="58">
        <v>0</v>
      </c>
      <c r="I50" s="58">
        <v>0</v>
      </c>
      <c r="J50" s="58">
        <v>0</v>
      </c>
      <c r="K50" s="58">
        <v>0</v>
      </c>
      <c r="L50" s="58">
        <v>0</v>
      </c>
      <c r="M50" s="58">
        <v>0</v>
      </c>
    </row>
    <row r="51" spans="2:13" ht="13.5" customHeight="1">
      <c r="B51" s="71"/>
      <c r="C51" s="71"/>
      <c r="D51" s="71"/>
      <c r="E51" s="71"/>
      <c r="F51" s="19" t="s">
        <v>4</v>
      </c>
      <c r="G51" s="58">
        <f>SUM(H51:M51)</f>
        <v>0</v>
      </c>
      <c r="H51" s="58">
        <v>0</v>
      </c>
      <c r="I51" s="58">
        <v>0</v>
      </c>
      <c r="J51" s="58">
        <v>0</v>
      </c>
      <c r="K51" s="58">
        <v>0</v>
      </c>
      <c r="L51" s="58">
        <v>0</v>
      </c>
      <c r="M51" s="58">
        <v>0</v>
      </c>
    </row>
    <row r="52" spans="2:14" ht="12.75">
      <c r="B52" s="71"/>
      <c r="C52" s="71"/>
      <c r="D52" s="71"/>
      <c r="E52" s="71"/>
      <c r="F52" s="19" t="s">
        <v>5</v>
      </c>
      <c r="G52" s="58">
        <f>SUM(H52:M52)</f>
        <v>49845.9988</v>
      </c>
      <c r="H52" s="58">
        <v>4454.612</v>
      </c>
      <c r="I52" s="59">
        <f>4699.46+41.375-55.9-24</f>
        <v>4660.935</v>
      </c>
      <c r="J52" s="59">
        <v>10347.0058</v>
      </c>
      <c r="K52" s="59">
        <f>10233.742</f>
        <v>10233.742</v>
      </c>
      <c r="L52" s="59">
        <f>9915.962</f>
        <v>9915.962</v>
      </c>
      <c r="M52" s="59">
        <v>10233.742</v>
      </c>
      <c r="N52" s="27"/>
    </row>
    <row r="53" spans="2:13" ht="89.25" customHeight="1">
      <c r="B53" s="71"/>
      <c r="C53" s="71"/>
      <c r="D53" s="71"/>
      <c r="E53" s="71"/>
      <c r="F53" s="19" t="s">
        <v>6</v>
      </c>
      <c r="G53" s="58">
        <f>SUM(H53:M53)</f>
        <v>0</v>
      </c>
      <c r="H53" s="58">
        <v>0</v>
      </c>
      <c r="I53" s="58">
        <v>0</v>
      </c>
      <c r="J53" s="58">
        <v>0</v>
      </c>
      <c r="K53" s="58">
        <v>0</v>
      </c>
      <c r="L53" s="58">
        <v>0</v>
      </c>
      <c r="M53" s="58">
        <v>0</v>
      </c>
    </row>
    <row r="54" spans="2:13" ht="14.25" customHeight="1">
      <c r="B54" s="73" t="s">
        <v>13</v>
      </c>
      <c r="C54" s="73" t="s">
        <v>103</v>
      </c>
      <c r="D54" s="76" t="s">
        <v>93</v>
      </c>
      <c r="E54" s="73"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74"/>
      <c r="C55" s="74"/>
      <c r="D55" s="77"/>
      <c r="E55" s="74"/>
      <c r="F55" s="19" t="s">
        <v>3</v>
      </c>
      <c r="G55" s="58">
        <f>SUM(H55:M55)</f>
        <v>0</v>
      </c>
      <c r="H55" s="58">
        <v>0</v>
      </c>
      <c r="I55" s="58">
        <v>0</v>
      </c>
      <c r="J55" s="58">
        <v>0</v>
      </c>
      <c r="K55" s="58">
        <v>0</v>
      </c>
      <c r="L55" s="58">
        <v>0</v>
      </c>
      <c r="M55" s="58">
        <v>0</v>
      </c>
    </row>
    <row r="56" spans="2:13" ht="13.5" customHeight="1">
      <c r="B56" s="74"/>
      <c r="C56" s="74"/>
      <c r="D56" s="77"/>
      <c r="E56" s="74"/>
      <c r="F56" s="19" t="s">
        <v>4</v>
      </c>
      <c r="G56" s="58">
        <f>SUM(H56:M56)</f>
        <v>0</v>
      </c>
      <c r="H56" s="58">
        <v>0</v>
      </c>
      <c r="I56" s="58">
        <v>0</v>
      </c>
      <c r="J56" s="58">
        <v>0</v>
      </c>
      <c r="K56" s="58">
        <v>0</v>
      </c>
      <c r="L56" s="58">
        <v>0</v>
      </c>
      <c r="M56" s="58">
        <v>0</v>
      </c>
    </row>
    <row r="57" spans="2:14" ht="12.75">
      <c r="B57" s="74"/>
      <c r="C57" s="74"/>
      <c r="D57" s="77"/>
      <c r="E57" s="74"/>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5"/>
      <c r="C58" s="75"/>
      <c r="D58" s="78"/>
      <c r="E58" s="75"/>
      <c r="F58" s="19" t="s">
        <v>6</v>
      </c>
      <c r="G58" s="58">
        <f>SUM(H58:M58)</f>
        <v>0</v>
      </c>
      <c r="H58" s="58">
        <v>0</v>
      </c>
      <c r="I58" s="58">
        <v>0</v>
      </c>
      <c r="J58" s="58">
        <v>0</v>
      </c>
      <c r="K58" s="58">
        <v>0</v>
      </c>
      <c r="L58" s="58">
        <v>0</v>
      </c>
      <c r="M58" s="58">
        <v>0</v>
      </c>
    </row>
    <row r="59" spans="2:13" ht="14.25" customHeight="1">
      <c r="B59" s="73" t="s">
        <v>95</v>
      </c>
      <c r="C59" s="73" t="s">
        <v>121</v>
      </c>
      <c r="D59" s="76" t="s">
        <v>96</v>
      </c>
      <c r="E59" s="73" t="s">
        <v>105</v>
      </c>
      <c r="F59" s="26" t="s">
        <v>2</v>
      </c>
      <c r="G59" s="58">
        <f>G60+G61+G62+G63</f>
        <v>38912.16809</v>
      </c>
      <c r="H59" s="58">
        <f aca="true" t="shared" si="16" ref="H59:M59">H60+H61+H62+H63</f>
        <v>0</v>
      </c>
      <c r="I59" s="58">
        <f t="shared" si="16"/>
        <v>0</v>
      </c>
      <c r="J59" s="58">
        <f t="shared" si="16"/>
        <v>8404.40609</v>
      </c>
      <c r="K59" s="58">
        <f t="shared" si="16"/>
        <v>10696.055</v>
      </c>
      <c r="L59" s="58">
        <f t="shared" si="16"/>
        <v>10145.12</v>
      </c>
      <c r="M59" s="58">
        <f t="shared" si="16"/>
        <v>9666.587</v>
      </c>
    </row>
    <row r="60" spans="2:13" ht="12.75">
      <c r="B60" s="74"/>
      <c r="C60" s="74"/>
      <c r="D60" s="77"/>
      <c r="E60" s="74"/>
      <c r="F60" s="19" t="s">
        <v>3</v>
      </c>
      <c r="G60" s="58">
        <f>H60+I60+J60+K60+L60+M60</f>
        <v>0</v>
      </c>
      <c r="H60" s="58">
        <v>0</v>
      </c>
      <c r="I60" s="58">
        <v>0</v>
      </c>
      <c r="J60" s="58">
        <v>0</v>
      </c>
      <c r="K60" s="58">
        <v>0</v>
      </c>
      <c r="L60" s="58">
        <v>0</v>
      </c>
      <c r="M60" s="58">
        <v>0</v>
      </c>
    </row>
    <row r="61" spans="2:13" ht="13.5" customHeight="1">
      <c r="B61" s="74"/>
      <c r="C61" s="74"/>
      <c r="D61" s="77"/>
      <c r="E61" s="74"/>
      <c r="F61" s="19" t="s">
        <v>4</v>
      </c>
      <c r="G61" s="58">
        <f>H61+I61+J61+K61+L61+M61</f>
        <v>0</v>
      </c>
      <c r="H61" s="58">
        <v>0</v>
      </c>
      <c r="I61" s="58">
        <v>0</v>
      </c>
      <c r="J61" s="58">
        <v>0</v>
      </c>
      <c r="K61" s="58">
        <v>0</v>
      </c>
      <c r="L61" s="58">
        <v>0</v>
      </c>
      <c r="M61" s="58">
        <v>0</v>
      </c>
    </row>
    <row r="62" spans="2:14" ht="12.75">
      <c r="B62" s="74"/>
      <c r="C62" s="74"/>
      <c r="D62" s="77"/>
      <c r="E62" s="74"/>
      <c r="F62" s="19" t="s">
        <v>5</v>
      </c>
      <c r="G62" s="58">
        <f>H62+I62+J62+K62+L62+M62</f>
        <v>38912.16809</v>
      </c>
      <c r="H62" s="58">
        <v>0</v>
      </c>
      <c r="I62" s="59">
        <v>0</v>
      </c>
      <c r="J62" s="59">
        <f>8428.90609-24.5</f>
        <v>8404.40609</v>
      </c>
      <c r="K62" s="58">
        <v>10696.055</v>
      </c>
      <c r="L62" s="59">
        <v>10145.12</v>
      </c>
      <c r="M62" s="59">
        <v>9666.587</v>
      </c>
      <c r="N62" s="54"/>
    </row>
    <row r="63" spans="2:13" ht="28.5" customHeight="1">
      <c r="B63" s="75"/>
      <c r="C63" s="75"/>
      <c r="D63" s="78"/>
      <c r="E63" s="75"/>
      <c r="F63" s="19" t="s">
        <v>6</v>
      </c>
      <c r="G63" s="58">
        <f>H63+I63+J63+K63+L63+M63</f>
        <v>0</v>
      </c>
      <c r="H63" s="58">
        <v>0</v>
      </c>
      <c r="I63" s="58">
        <v>0</v>
      </c>
      <c r="J63" s="58">
        <v>0</v>
      </c>
      <c r="K63" s="58">
        <v>0</v>
      </c>
      <c r="L63" s="58">
        <v>0</v>
      </c>
      <c r="M63" s="58">
        <v>0</v>
      </c>
    </row>
    <row r="64" spans="2:13" ht="12.75">
      <c r="B64" s="79" t="s">
        <v>87</v>
      </c>
      <c r="C64" s="79" t="s">
        <v>89</v>
      </c>
      <c r="D64" s="79" t="s">
        <v>119</v>
      </c>
      <c r="E64" s="79" t="s">
        <v>106</v>
      </c>
      <c r="F64" s="56" t="s">
        <v>2</v>
      </c>
      <c r="G64" s="62">
        <f>G65+G66+G67+G68</f>
        <v>4828.30137</v>
      </c>
      <c r="H64" s="62">
        <f>H65+H66+H67+H68</f>
        <v>4181.84145</v>
      </c>
      <c r="I64" s="62">
        <f>I65+I66+I67+I68</f>
        <v>50.86992</v>
      </c>
      <c r="J64" s="62">
        <f>J65+J66+J67+J68</f>
        <v>595.59</v>
      </c>
      <c r="K64" s="62">
        <f>K69</f>
        <v>0</v>
      </c>
      <c r="L64" s="62">
        <f>L69</f>
        <v>0</v>
      </c>
      <c r="M64" s="65">
        <f>M69+M74</f>
        <v>0</v>
      </c>
    </row>
    <row r="65" spans="2:13" ht="12.75">
      <c r="B65" s="79"/>
      <c r="C65" s="79"/>
      <c r="D65" s="79"/>
      <c r="E65" s="79"/>
      <c r="F65" s="57" t="s">
        <v>3</v>
      </c>
      <c r="G65" s="62">
        <f>SUM(H65:M65)</f>
        <v>0</v>
      </c>
      <c r="H65" s="62">
        <f aca="true" t="shared" si="17" ref="H65:M65">H70+H75</f>
        <v>0</v>
      </c>
      <c r="I65" s="62">
        <f t="shared" si="17"/>
        <v>0</v>
      </c>
      <c r="J65" s="62">
        <f t="shared" si="17"/>
        <v>0</v>
      </c>
      <c r="K65" s="62">
        <f t="shared" si="17"/>
        <v>0</v>
      </c>
      <c r="L65" s="62">
        <f t="shared" si="17"/>
        <v>0</v>
      </c>
      <c r="M65" s="62">
        <f t="shared" si="17"/>
        <v>0</v>
      </c>
    </row>
    <row r="66" spans="2:13" ht="15.75" customHeight="1">
      <c r="B66" s="79"/>
      <c r="C66" s="79"/>
      <c r="D66" s="79"/>
      <c r="E66" s="79"/>
      <c r="F66" s="57" t="s">
        <v>4</v>
      </c>
      <c r="G66" s="62">
        <f>SUM(H66:M66)</f>
        <v>0</v>
      </c>
      <c r="H66" s="62">
        <f aca="true" t="shared" si="18" ref="H66:M68">H71+H76</f>
        <v>0</v>
      </c>
      <c r="I66" s="62">
        <f t="shared" si="18"/>
        <v>0</v>
      </c>
      <c r="J66" s="62">
        <f t="shared" si="18"/>
        <v>0</v>
      </c>
      <c r="K66" s="62">
        <f t="shared" si="18"/>
        <v>0</v>
      </c>
      <c r="L66" s="62">
        <f t="shared" si="18"/>
        <v>0</v>
      </c>
      <c r="M66" s="62">
        <f t="shared" si="18"/>
        <v>0</v>
      </c>
    </row>
    <row r="67" spans="2:14" ht="12.75">
      <c r="B67" s="79"/>
      <c r="C67" s="79"/>
      <c r="D67" s="79"/>
      <c r="E67" s="79"/>
      <c r="F67" s="57" t="s">
        <v>5</v>
      </c>
      <c r="G67" s="62">
        <f>SUM(H67:M67)</f>
        <v>4828.30137</v>
      </c>
      <c r="H67" s="62">
        <f t="shared" si="18"/>
        <v>4181.84145</v>
      </c>
      <c r="I67" s="62">
        <f t="shared" si="18"/>
        <v>50.86992</v>
      </c>
      <c r="J67" s="62">
        <f t="shared" si="18"/>
        <v>595.59</v>
      </c>
      <c r="K67" s="62">
        <f t="shared" si="18"/>
        <v>0</v>
      </c>
      <c r="L67" s="62">
        <f t="shared" si="18"/>
        <v>0</v>
      </c>
      <c r="M67" s="62">
        <f t="shared" si="18"/>
        <v>0</v>
      </c>
      <c r="N67" s="27"/>
    </row>
    <row r="68" spans="2:13" ht="41.25" customHeight="1">
      <c r="B68" s="79"/>
      <c r="C68" s="79"/>
      <c r="D68" s="79"/>
      <c r="E68" s="79"/>
      <c r="F68" s="57" t="s">
        <v>6</v>
      </c>
      <c r="G68" s="62">
        <f>SUM(H68:M68)</f>
        <v>0</v>
      </c>
      <c r="H68" s="62">
        <f t="shared" si="18"/>
        <v>0</v>
      </c>
      <c r="I68" s="62">
        <f t="shared" si="18"/>
        <v>0</v>
      </c>
      <c r="J68" s="62">
        <f t="shared" si="18"/>
        <v>0</v>
      </c>
      <c r="K68" s="62">
        <f t="shared" si="18"/>
        <v>0</v>
      </c>
      <c r="L68" s="62">
        <f t="shared" si="18"/>
        <v>0</v>
      </c>
      <c r="M68" s="62">
        <f t="shared" si="18"/>
        <v>0</v>
      </c>
    </row>
    <row r="69" spans="2:13" ht="13.5" customHeight="1">
      <c r="B69" s="71" t="s">
        <v>88</v>
      </c>
      <c r="C69" s="71" t="s">
        <v>90</v>
      </c>
      <c r="D69" s="80" t="s">
        <v>91</v>
      </c>
      <c r="E69" s="71" t="s">
        <v>106</v>
      </c>
      <c r="F69" s="26" t="s">
        <v>2</v>
      </c>
      <c r="G69" s="58">
        <f aca="true" t="shared" si="19" ref="G69:M69">G70+G71+G72+G73</f>
        <v>4232.71137</v>
      </c>
      <c r="H69" s="58">
        <f t="shared" si="19"/>
        <v>4181.84145</v>
      </c>
      <c r="I69" s="58">
        <f t="shared" si="19"/>
        <v>50.86992</v>
      </c>
      <c r="J69" s="58">
        <f t="shared" si="19"/>
        <v>0</v>
      </c>
      <c r="K69" s="58">
        <f t="shared" si="19"/>
        <v>0</v>
      </c>
      <c r="L69" s="58">
        <f t="shared" si="19"/>
        <v>0</v>
      </c>
      <c r="M69" s="58">
        <f t="shared" si="19"/>
        <v>0</v>
      </c>
    </row>
    <row r="70" spans="2:13" ht="12.75">
      <c r="B70" s="71"/>
      <c r="C70" s="71"/>
      <c r="D70" s="80"/>
      <c r="E70" s="71"/>
      <c r="F70" s="19" t="s">
        <v>3</v>
      </c>
      <c r="G70" s="58">
        <f>SUM(H70:M70)</f>
        <v>0</v>
      </c>
      <c r="H70" s="58">
        <v>0</v>
      </c>
      <c r="I70" s="59">
        <v>0</v>
      </c>
      <c r="J70" s="58">
        <v>0</v>
      </c>
      <c r="K70" s="58">
        <v>0</v>
      </c>
      <c r="L70" s="58">
        <v>0</v>
      </c>
      <c r="M70" s="58">
        <v>0</v>
      </c>
    </row>
    <row r="71" spans="2:13" ht="13.5" customHeight="1">
      <c r="B71" s="71"/>
      <c r="C71" s="71"/>
      <c r="D71" s="80"/>
      <c r="E71" s="71"/>
      <c r="F71" s="19" t="s">
        <v>4</v>
      </c>
      <c r="G71" s="58">
        <f>SUM(H71:M71)</f>
        <v>0</v>
      </c>
      <c r="H71" s="58">
        <v>0</v>
      </c>
      <c r="I71" s="59">
        <v>0</v>
      </c>
      <c r="J71" s="58">
        <v>0</v>
      </c>
      <c r="K71" s="58">
        <v>0</v>
      </c>
      <c r="L71" s="58">
        <v>0</v>
      </c>
      <c r="M71" s="58">
        <v>0</v>
      </c>
    </row>
    <row r="72" spans="2:13" ht="12.75">
      <c r="B72" s="71"/>
      <c r="C72" s="71"/>
      <c r="D72" s="80"/>
      <c r="E72" s="71"/>
      <c r="F72" s="19" t="s">
        <v>5</v>
      </c>
      <c r="G72" s="58">
        <f>SUM(H72:M72)</f>
        <v>4232.71137</v>
      </c>
      <c r="H72" s="58">
        <v>4181.84145</v>
      </c>
      <c r="I72" s="60">
        <v>50.86992</v>
      </c>
      <c r="J72" s="59">
        <v>0</v>
      </c>
      <c r="K72" s="59">
        <v>0</v>
      </c>
      <c r="L72" s="59">
        <v>0</v>
      </c>
      <c r="M72" s="58">
        <v>0</v>
      </c>
    </row>
    <row r="73" spans="2:13" ht="89.25" customHeight="1">
      <c r="B73" s="71"/>
      <c r="C73" s="71"/>
      <c r="D73" s="80"/>
      <c r="E73" s="71"/>
      <c r="F73" s="19" t="s">
        <v>6</v>
      </c>
      <c r="G73" s="58">
        <f>SUM(H73:M73)</f>
        <v>0</v>
      </c>
      <c r="H73" s="58">
        <v>0</v>
      </c>
      <c r="I73" s="61">
        <v>0</v>
      </c>
      <c r="J73" s="58">
        <v>0</v>
      </c>
      <c r="K73" s="58">
        <v>0</v>
      </c>
      <c r="L73" s="58">
        <v>0</v>
      </c>
      <c r="M73" s="58">
        <v>0</v>
      </c>
    </row>
    <row r="74" spans="2:18" ht="13.5" customHeight="1">
      <c r="B74" s="73" t="s">
        <v>117</v>
      </c>
      <c r="C74" s="73" t="s">
        <v>118</v>
      </c>
      <c r="D74" s="68">
        <v>2023</v>
      </c>
      <c r="E74" s="71" t="s">
        <v>106</v>
      </c>
      <c r="F74" s="26" t="s">
        <v>2</v>
      </c>
      <c r="G74" s="58">
        <f aca="true" t="shared" si="20" ref="G74:M74">G75+G76+G77+G78</f>
        <v>595.59</v>
      </c>
      <c r="H74" s="58">
        <f t="shared" si="20"/>
        <v>0</v>
      </c>
      <c r="I74" s="58">
        <f t="shared" si="20"/>
        <v>0</v>
      </c>
      <c r="J74" s="58">
        <f t="shared" si="20"/>
        <v>595.59</v>
      </c>
      <c r="K74" s="58">
        <f t="shared" si="20"/>
        <v>0</v>
      </c>
      <c r="L74" s="58">
        <f t="shared" si="20"/>
        <v>0</v>
      </c>
      <c r="M74" s="58">
        <f t="shared" si="20"/>
        <v>0</v>
      </c>
      <c r="R74" s="21"/>
    </row>
    <row r="75" spans="2:18" ht="12.75">
      <c r="B75" s="74"/>
      <c r="C75" s="74"/>
      <c r="D75" s="69"/>
      <c r="E75" s="71"/>
      <c r="F75" s="19" t="s">
        <v>3</v>
      </c>
      <c r="G75" s="58">
        <f>SUM(H75:L75)</f>
        <v>0</v>
      </c>
      <c r="H75" s="58">
        <v>0</v>
      </c>
      <c r="I75" s="59">
        <v>0</v>
      </c>
      <c r="J75" s="58">
        <v>0</v>
      </c>
      <c r="K75" s="58">
        <v>0</v>
      </c>
      <c r="L75" s="58">
        <v>0</v>
      </c>
      <c r="M75" s="58">
        <v>0</v>
      </c>
      <c r="R75" s="21"/>
    </row>
    <row r="76" spans="2:18" ht="13.5" customHeight="1">
      <c r="B76" s="74"/>
      <c r="C76" s="74"/>
      <c r="D76" s="69"/>
      <c r="E76" s="71"/>
      <c r="F76" s="19" t="s">
        <v>4</v>
      </c>
      <c r="G76" s="58">
        <f>SUM(H76:L76)</f>
        <v>0</v>
      </c>
      <c r="H76" s="58">
        <v>0</v>
      </c>
      <c r="I76" s="59">
        <v>0</v>
      </c>
      <c r="J76" s="58">
        <v>0</v>
      </c>
      <c r="K76" s="58">
        <v>0</v>
      </c>
      <c r="L76" s="58">
        <v>0</v>
      </c>
      <c r="M76" s="58">
        <v>0</v>
      </c>
      <c r="R76" s="21"/>
    </row>
    <row r="77" spans="2:18" ht="12.75">
      <c r="B77" s="74"/>
      <c r="C77" s="74"/>
      <c r="D77" s="69"/>
      <c r="E77" s="71"/>
      <c r="F77" s="19" t="s">
        <v>5</v>
      </c>
      <c r="G77" s="58">
        <f>SUM(H77:L77)</f>
        <v>595.59</v>
      </c>
      <c r="H77" s="58">
        <v>0</v>
      </c>
      <c r="I77" s="60">
        <v>0</v>
      </c>
      <c r="J77" s="59">
        <v>595.59</v>
      </c>
      <c r="K77" s="59">
        <v>0</v>
      </c>
      <c r="L77" s="59">
        <v>0</v>
      </c>
      <c r="M77" s="58">
        <v>0</v>
      </c>
      <c r="R77" s="21"/>
    </row>
    <row r="78" spans="2:18" ht="36" customHeight="1">
      <c r="B78" s="75"/>
      <c r="C78" s="75"/>
      <c r="D78" s="70"/>
      <c r="E78" s="71"/>
      <c r="F78" s="19" t="s">
        <v>6</v>
      </c>
      <c r="G78" s="58">
        <f>SUM(H78:L78)</f>
        <v>0</v>
      </c>
      <c r="H78" s="58">
        <v>0</v>
      </c>
      <c r="I78" s="61">
        <v>0</v>
      </c>
      <c r="J78" s="58">
        <v>0</v>
      </c>
      <c r="K78" s="58">
        <v>0</v>
      </c>
      <c r="L78" s="58">
        <v>0</v>
      </c>
      <c r="M78" s="58">
        <v>0</v>
      </c>
      <c r="R78" s="21"/>
    </row>
    <row r="79" spans="2:13" ht="12.75">
      <c r="B79" s="72" t="s">
        <v>14</v>
      </c>
      <c r="C79" s="72"/>
      <c r="D79" s="72"/>
      <c r="E79" s="72"/>
      <c r="F79" s="26" t="s">
        <v>2</v>
      </c>
      <c r="G79" s="58">
        <f aca="true" t="shared" si="21" ref="G79:M79">G80+G81+G82+G83</f>
        <v>617453.2736300001</v>
      </c>
      <c r="H79" s="58">
        <f t="shared" si="21"/>
        <v>62313.42945</v>
      </c>
      <c r="I79" s="58">
        <f t="shared" si="21"/>
        <v>122034.09289</v>
      </c>
      <c r="J79" s="58">
        <f t="shared" si="21"/>
        <v>110122.29429</v>
      </c>
      <c r="K79" s="58">
        <f t="shared" si="21"/>
        <v>115395.57400000001</v>
      </c>
      <c r="L79" s="58">
        <f t="shared" si="21"/>
        <v>102428.078</v>
      </c>
      <c r="M79" s="58">
        <f t="shared" si="21"/>
        <v>105159.80500000001</v>
      </c>
    </row>
    <row r="80" spans="2:13" ht="12.75">
      <c r="B80" s="72"/>
      <c r="C80" s="72"/>
      <c r="D80" s="72"/>
      <c r="E80" s="72"/>
      <c r="F80" s="19" t="s">
        <v>3</v>
      </c>
      <c r="G80" s="64">
        <f>SUM(H80:M80)</f>
        <v>0</v>
      </c>
      <c r="H80" s="58">
        <f aca="true" t="shared" si="22" ref="H80:M83">H10+H30+H65</f>
        <v>0</v>
      </c>
      <c r="I80" s="58">
        <f t="shared" si="22"/>
        <v>0</v>
      </c>
      <c r="J80" s="58">
        <f t="shared" si="22"/>
        <v>0</v>
      </c>
      <c r="K80" s="58">
        <f t="shared" si="22"/>
        <v>0</v>
      </c>
      <c r="L80" s="58">
        <f t="shared" si="22"/>
        <v>0</v>
      </c>
      <c r="M80" s="58">
        <f t="shared" si="22"/>
        <v>0</v>
      </c>
    </row>
    <row r="81" spans="2:13" ht="15" customHeight="1">
      <c r="B81" s="72"/>
      <c r="C81" s="72"/>
      <c r="D81" s="72"/>
      <c r="E81" s="72"/>
      <c r="F81" s="19" t="s">
        <v>4</v>
      </c>
      <c r="G81" s="64">
        <f>SUM(H81:M81)</f>
        <v>0</v>
      </c>
      <c r="H81" s="58">
        <f t="shared" si="22"/>
        <v>0</v>
      </c>
      <c r="I81" s="58">
        <f t="shared" si="22"/>
        <v>0</v>
      </c>
      <c r="J81" s="58">
        <f t="shared" si="22"/>
        <v>0</v>
      </c>
      <c r="K81" s="58">
        <f t="shared" si="22"/>
        <v>0</v>
      </c>
      <c r="L81" s="58">
        <f t="shared" si="22"/>
        <v>0</v>
      </c>
      <c r="M81" s="58">
        <f t="shared" si="22"/>
        <v>0</v>
      </c>
    </row>
    <row r="82" spans="2:13" ht="12.75">
      <c r="B82" s="72"/>
      <c r="C82" s="72"/>
      <c r="D82" s="72"/>
      <c r="E82" s="72"/>
      <c r="F82" s="19" t="s">
        <v>5</v>
      </c>
      <c r="G82" s="64">
        <f>SUM(H82:M82)</f>
        <v>617453.2736300001</v>
      </c>
      <c r="H82" s="58">
        <f t="shared" si="22"/>
        <v>62313.42945</v>
      </c>
      <c r="I82" s="58">
        <f t="shared" si="22"/>
        <v>122034.09289</v>
      </c>
      <c r="J82" s="58">
        <f t="shared" si="22"/>
        <v>110122.29429</v>
      </c>
      <c r="K82" s="58">
        <f t="shared" si="22"/>
        <v>115395.57400000001</v>
      </c>
      <c r="L82" s="58">
        <f t="shared" si="22"/>
        <v>102428.078</v>
      </c>
      <c r="M82" s="58">
        <f t="shared" si="22"/>
        <v>105159.80500000001</v>
      </c>
    </row>
    <row r="83" spans="2:13" ht="12.75" customHeight="1">
      <c r="B83" s="72"/>
      <c r="C83" s="72"/>
      <c r="D83" s="72"/>
      <c r="E83" s="72"/>
      <c r="F83" s="19" t="s">
        <v>6</v>
      </c>
      <c r="G83" s="64">
        <f>SUM(H83:M83)</f>
        <v>0</v>
      </c>
      <c r="H83" s="58">
        <f t="shared" si="22"/>
        <v>0</v>
      </c>
      <c r="I83" s="58">
        <f t="shared" si="22"/>
        <v>0</v>
      </c>
      <c r="J83" s="58">
        <f t="shared" si="22"/>
        <v>0</v>
      </c>
      <c r="K83" s="58">
        <f t="shared" si="22"/>
        <v>0</v>
      </c>
      <c r="L83" s="58">
        <f t="shared" si="22"/>
        <v>0</v>
      </c>
      <c r="M83" s="58">
        <f t="shared" si="22"/>
        <v>0</v>
      </c>
    </row>
    <row r="84" spans="2:7" ht="29.25" customHeight="1">
      <c r="B84" s="24"/>
      <c r="C84" s="24"/>
      <c r="D84" s="24"/>
      <c r="E84" s="24"/>
      <c r="F84" s="24"/>
      <c r="G84" s="24"/>
    </row>
    <row r="85" spans="2:18" s="32" customFormat="1" ht="15" customHeight="1">
      <c r="B85" s="30" t="s">
        <v>77</v>
      </c>
      <c r="C85" s="31"/>
      <c r="D85" s="41" t="s">
        <v>115</v>
      </c>
      <c r="E85" s="41"/>
      <c r="F85" s="41"/>
      <c r="G85" s="41"/>
      <c r="H85" s="50"/>
      <c r="I85" s="53"/>
      <c r="J85" s="43"/>
      <c r="K85" s="43"/>
      <c r="L85" s="28"/>
      <c r="M85" s="28"/>
      <c r="N85" s="28"/>
      <c r="O85" s="28"/>
      <c r="P85" s="28"/>
      <c r="Q85" s="28"/>
      <c r="R85" s="28"/>
    </row>
    <row r="86" spans="2:18" s="32" customFormat="1" ht="15.75">
      <c r="B86" s="33"/>
      <c r="C86" s="33"/>
      <c r="D86" s="42" t="s">
        <v>92</v>
      </c>
      <c r="E86" s="42"/>
      <c r="F86" s="42"/>
      <c r="G86" s="42"/>
      <c r="H86" s="51"/>
      <c r="I86" s="53" t="s">
        <v>116</v>
      </c>
      <c r="J86" s="28"/>
      <c r="K86" s="28"/>
      <c r="L86" s="37"/>
      <c r="M86" s="28"/>
      <c r="N86" s="28"/>
      <c r="O86" s="28"/>
      <c r="P86" s="28"/>
      <c r="Q86" s="28"/>
      <c r="R86" s="28"/>
    </row>
    <row r="87" spans="2:10" ht="12.75">
      <c r="B87" s="24"/>
      <c r="C87" s="24"/>
      <c r="D87" s="24"/>
      <c r="E87" s="24"/>
      <c r="F87" s="24"/>
      <c r="G87" s="24"/>
      <c r="J87" s="54"/>
    </row>
    <row r="88" spans="2:11" ht="12.75">
      <c r="B88" s="24"/>
      <c r="C88" s="24"/>
      <c r="D88" s="24"/>
      <c r="E88" s="24"/>
      <c r="F88" s="24"/>
      <c r="G88" s="24"/>
      <c r="I88" s="34"/>
      <c r="J88" s="34"/>
      <c r="K88" s="34"/>
    </row>
    <row r="89" spans="2:11" ht="12.75">
      <c r="B89" s="24"/>
      <c r="C89" s="24"/>
      <c r="D89" s="24"/>
      <c r="E89" s="24"/>
      <c r="F89" s="24"/>
      <c r="G89" s="24"/>
      <c r="I89" s="47"/>
      <c r="J89" s="18"/>
      <c r="K89" s="18"/>
    </row>
    <row r="90" spans="2:11" ht="15.75">
      <c r="B90" s="24"/>
      <c r="C90" s="24"/>
      <c r="D90" s="24"/>
      <c r="E90" s="24"/>
      <c r="F90" s="24"/>
      <c r="G90" s="24"/>
      <c r="I90" s="43"/>
      <c r="J90" s="35"/>
      <c r="K90" s="35"/>
    </row>
    <row r="91" spans="2:9" ht="12.75">
      <c r="B91" s="24"/>
      <c r="C91" s="24"/>
      <c r="D91" s="24"/>
      <c r="E91" s="24"/>
      <c r="F91" s="24"/>
      <c r="G91" s="24"/>
      <c r="I91" s="36"/>
    </row>
    <row r="92" spans="2:12" ht="12.75">
      <c r="B92" s="24"/>
      <c r="C92" s="24"/>
      <c r="D92" s="24"/>
      <c r="E92" s="24"/>
      <c r="F92" s="24"/>
      <c r="G92" s="24"/>
      <c r="I92" s="36"/>
      <c r="J92" s="36"/>
      <c r="K92" s="27"/>
      <c r="L92" s="27"/>
    </row>
    <row r="93" spans="2:11" ht="12.75">
      <c r="B93" s="24"/>
      <c r="C93" s="24"/>
      <c r="D93" s="24"/>
      <c r="E93" s="24"/>
      <c r="F93" s="24"/>
      <c r="G93" s="24"/>
      <c r="I93" s="44"/>
      <c r="J93" s="44"/>
      <c r="K93" s="44"/>
    </row>
    <row r="94" spans="2:11" ht="12.75">
      <c r="B94" s="24"/>
      <c r="C94" s="24"/>
      <c r="D94" s="24"/>
      <c r="E94" s="24"/>
      <c r="F94" s="24"/>
      <c r="G94" s="24"/>
      <c r="J94" s="21"/>
      <c r="K94" s="21"/>
    </row>
    <row r="95" spans="2:11" ht="12.75">
      <c r="B95" s="24"/>
      <c r="C95" s="24"/>
      <c r="D95" s="24"/>
      <c r="E95" s="24"/>
      <c r="F95" s="24"/>
      <c r="G95" s="24"/>
      <c r="J95" s="21"/>
      <c r="K95" s="21"/>
    </row>
    <row r="96" spans="2:11" ht="12.75">
      <c r="B96" s="24"/>
      <c r="C96" s="24"/>
      <c r="D96" s="24"/>
      <c r="E96" s="24"/>
      <c r="F96" s="24"/>
      <c r="G96" s="24"/>
      <c r="J96" s="21"/>
      <c r="K96" s="21"/>
    </row>
    <row r="97" spans="2:11" ht="16.5">
      <c r="B97" s="24"/>
      <c r="C97" s="24"/>
      <c r="D97" s="24"/>
      <c r="E97" s="24"/>
      <c r="F97" s="24"/>
      <c r="G97" s="24"/>
      <c r="I97" s="27"/>
      <c r="J97" s="27"/>
      <c r="K97" s="55"/>
    </row>
    <row r="98" spans="2:10" ht="12.75">
      <c r="B98" s="24"/>
      <c r="C98" s="24"/>
      <c r="D98" s="24"/>
      <c r="E98" s="24"/>
      <c r="F98" s="24"/>
      <c r="G98" s="24"/>
      <c r="I98" s="24"/>
      <c r="J98" s="24"/>
    </row>
    <row r="99" spans="2:10" ht="12.75">
      <c r="B99" s="24"/>
      <c r="C99" s="24"/>
      <c r="D99" s="24"/>
      <c r="E99" s="24"/>
      <c r="F99" s="24"/>
      <c r="G99" s="24"/>
      <c r="J99" s="27"/>
    </row>
    <row r="100" spans="2:9" ht="12.75">
      <c r="B100" s="24"/>
      <c r="C100" s="24"/>
      <c r="D100" s="24"/>
      <c r="E100" s="24"/>
      <c r="F100" s="24"/>
      <c r="G100" s="24"/>
      <c r="I100" s="44"/>
    </row>
    <row r="101" spans="2:7" ht="12.75">
      <c r="B101" s="24"/>
      <c r="C101" s="24"/>
      <c r="D101" s="24"/>
      <c r="E101" s="24"/>
      <c r="F101" s="24"/>
      <c r="G101" s="24"/>
    </row>
    <row r="102" spans="2:9" ht="12.75">
      <c r="B102" s="24"/>
      <c r="C102" s="24"/>
      <c r="D102" s="24"/>
      <c r="E102" s="24"/>
      <c r="F102" s="24"/>
      <c r="G102" s="24"/>
      <c r="I102" s="36"/>
    </row>
    <row r="103" spans="2:9" ht="12.75">
      <c r="B103" s="24"/>
      <c r="C103" s="24"/>
      <c r="D103" s="24"/>
      <c r="E103" s="24"/>
      <c r="F103" s="24"/>
      <c r="G103" s="24"/>
      <c r="I103" s="36"/>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c r="C107" s="24"/>
      <c r="D107" s="24"/>
      <c r="E107" s="24"/>
      <c r="F107" s="24"/>
      <c r="G107" s="24"/>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sheetData>
  <sheetProtection/>
  <mergeCells count="67">
    <mergeCell ref="B69:B73"/>
    <mergeCell ref="C69:C73"/>
    <mergeCell ref="D69:D73"/>
    <mergeCell ref="E69:E73"/>
    <mergeCell ref="B74:B78"/>
    <mergeCell ref="C74:C78"/>
    <mergeCell ref="E44:E48"/>
    <mergeCell ref="C29:C33"/>
    <mergeCell ref="D29:D33"/>
    <mergeCell ref="B24:B28"/>
    <mergeCell ref="C34:C38"/>
    <mergeCell ref="B39:B43"/>
    <mergeCell ref="B44:B48"/>
    <mergeCell ref="C39:C43"/>
    <mergeCell ref="C44:C48"/>
    <mergeCell ref="C24:C28"/>
    <mergeCell ref="F3:K3"/>
    <mergeCell ref="E19:E23"/>
    <mergeCell ref="G6:G7"/>
    <mergeCell ref="F6:F7"/>
    <mergeCell ref="C4:F4"/>
    <mergeCell ref="D39:D43"/>
    <mergeCell ref="C9:C13"/>
    <mergeCell ref="C6:C7"/>
    <mergeCell ref="E29:E33"/>
    <mergeCell ref="E39:E43"/>
    <mergeCell ref="H6:M6"/>
    <mergeCell ref="D6:D7"/>
    <mergeCell ref="C19:C23"/>
    <mergeCell ref="E9:E13"/>
    <mergeCell ref="E24:E28"/>
    <mergeCell ref="E34:E38"/>
    <mergeCell ref="E14:E18"/>
    <mergeCell ref="C14:C18"/>
    <mergeCell ref="D14:D18"/>
    <mergeCell ref="D34:D38"/>
    <mergeCell ref="B6:B7"/>
    <mergeCell ref="B9:B13"/>
    <mergeCell ref="D9:D13"/>
    <mergeCell ref="B19:B23"/>
    <mergeCell ref="B14:B18"/>
    <mergeCell ref="E6:E7"/>
    <mergeCell ref="D19:D23"/>
    <mergeCell ref="D24:D28"/>
    <mergeCell ref="D44:D48"/>
    <mergeCell ref="B59:B63"/>
    <mergeCell ref="C59:C63"/>
    <mergeCell ref="D59:D63"/>
    <mergeCell ref="B34:B38"/>
    <mergeCell ref="B29:B33"/>
    <mergeCell ref="B49:B53"/>
    <mergeCell ref="E64:E68"/>
    <mergeCell ref="E49:E53"/>
    <mergeCell ref="C49:C53"/>
    <mergeCell ref="B64:B68"/>
    <mergeCell ref="E54:E58"/>
    <mergeCell ref="C64:C68"/>
    <mergeCell ref="F2:K2"/>
    <mergeCell ref="D74:D78"/>
    <mergeCell ref="E74:E78"/>
    <mergeCell ref="B79:E83"/>
    <mergeCell ref="B54:B58"/>
    <mergeCell ref="D54:D58"/>
    <mergeCell ref="D49:D53"/>
    <mergeCell ref="D64:D68"/>
    <mergeCell ref="E59:E63"/>
    <mergeCell ref="C54:C58"/>
  </mergeCells>
  <printOptions/>
  <pageMargins left="0.2" right="0.2" top="0.33" bottom="0.2" header="0.2" footer="0.2"/>
  <pageSetup horizontalDpi="600" verticalDpi="600" orientation="landscape" paperSize="9" scale="55"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2024-04-22T11:54:19Z</cp:lastPrinted>
  <dcterms:created xsi:type="dcterms:W3CDTF">2017-03-26T16:38:27Z</dcterms:created>
  <dcterms:modified xsi:type="dcterms:W3CDTF">2024-04-22T11:54:37Z</dcterms:modified>
  <cp:category/>
  <cp:version/>
  <cp:contentType/>
  <cp:contentStatus/>
</cp:coreProperties>
</file>